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win10-005-desktop\OneDrive\デスクトップ\"/>
    </mc:Choice>
  </mc:AlternateContent>
  <xr:revisionPtr revIDLastSave="0" documentId="13_ncr:1_{B316A770-8378-417E-A250-A1DC81B93E5F}" xr6:coauthVersionLast="47" xr6:coauthVersionMax="47" xr10:uidLastSave="{00000000-0000-0000-0000-000000000000}"/>
  <bookViews>
    <workbookView xWindow="-120" yWindow="-120" windowWidth="29040" windowHeight="15840" xr2:uid="{94581154-F9B4-44F9-9B67-A4AAF78A7189}"/>
  </bookViews>
  <sheets>
    <sheet name="このシートの使い方" sheetId="6" r:id="rId1"/>
    <sheet name="施肥量の計算シート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6" l="1"/>
  <c r="J42" i="6"/>
  <c r="J41" i="6"/>
  <c r="J40" i="6" s="1"/>
  <c r="L39" i="6"/>
  <c r="L38" i="6"/>
  <c r="J30" i="6"/>
  <c r="J31" i="6" s="1"/>
  <c r="L27" i="6"/>
  <c r="L26" i="6"/>
  <c r="J42" i="5"/>
  <c r="J43" i="5" s="1"/>
  <c r="L39" i="5"/>
  <c r="L38" i="5"/>
  <c r="J30" i="5"/>
  <c r="J29" i="5" s="1"/>
  <c r="J28" i="5" s="1"/>
  <c r="L27" i="5"/>
  <c r="L26" i="5"/>
  <c r="J38" i="6" l="1"/>
  <c r="J39" i="6"/>
  <c r="J29" i="6"/>
  <c r="J28" i="6" s="1"/>
  <c r="J41" i="5"/>
  <c r="J40" i="5" s="1"/>
  <c r="J39" i="5" s="1"/>
  <c r="J38" i="5"/>
  <c r="J27" i="5"/>
  <c r="J26" i="5"/>
  <c r="J31" i="5"/>
  <c r="J27" i="6" l="1"/>
  <c r="J26" i="6"/>
</calcChain>
</file>

<file path=xl/sharedStrings.xml><?xml version="1.0" encoding="utf-8"?>
<sst xmlns="http://schemas.openxmlformats.org/spreadsheetml/2006/main" count="184" uniqueCount="39">
  <si>
    <t>㎡</t>
    <phoneticPr fontId="2"/>
  </si>
  <si>
    <t>㎏</t>
    <phoneticPr fontId="2"/>
  </si>
  <si>
    <t>g</t>
    <phoneticPr fontId="2"/>
  </si>
  <si>
    <t>プランター１個分</t>
    <rPh sb="6" eb="7">
      <t>コ</t>
    </rPh>
    <rPh sb="7" eb="8">
      <t>ブン</t>
    </rPh>
    <phoneticPr fontId="2"/>
  </si>
  <si>
    <t>１歩(１坪)</t>
    <rPh sb="1" eb="2">
      <t>ブ</t>
    </rPh>
    <rPh sb="4" eb="5">
      <t>ツボ</t>
    </rPh>
    <phoneticPr fontId="2"/>
  </si>
  <si>
    <t>長さ</t>
    <rPh sb="0" eb="1">
      <t>ナガ</t>
    </rPh>
    <phoneticPr fontId="2"/>
  </si>
  <si>
    <t>ｍ</t>
    <phoneticPr fontId="2"/>
  </si>
  <si>
    <t>×</t>
    <phoneticPr fontId="2"/>
  </si>
  <si>
    <t>幅</t>
    <rPh sb="0" eb="1">
      <t>ハバ</t>
    </rPh>
    <phoneticPr fontId="2"/>
  </si>
  <si>
    <t>元肥として必要な肥料分</t>
    <rPh sb="0" eb="2">
      <t>モトヒ</t>
    </rPh>
    <rPh sb="5" eb="7">
      <t>ヒツヨウ</t>
    </rPh>
    <rPh sb="8" eb="11">
      <t>ヒリョウブン</t>
    </rPh>
    <phoneticPr fontId="2"/>
  </si>
  <si>
    <t>追肥として必要な肥料分</t>
    <rPh sb="0" eb="2">
      <t>ツイヒ</t>
    </rPh>
    <phoneticPr fontId="2"/>
  </si>
  <si>
    <t>10アールあたり</t>
    <phoneticPr fontId="2"/>
  </si>
  <si>
    <t>１畝(30坪)</t>
    <rPh sb="1" eb="2">
      <t>セ</t>
    </rPh>
    <phoneticPr fontId="2"/>
  </si>
  <si>
    <t>１反(300坪)</t>
    <rPh sb="1" eb="2">
      <t>タン</t>
    </rPh>
    <phoneticPr fontId="2"/>
  </si>
  <si>
    <t>※　≒10アール</t>
    <phoneticPr fontId="2"/>
  </si>
  <si>
    <t>※　一般的な65型プランター</t>
    <rPh sb="2" eb="5">
      <t>イッパンテキ</t>
    </rPh>
    <rPh sb="8" eb="9">
      <t>ガタ</t>
    </rPh>
    <phoneticPr fontId="2"/>
  </si>
  <si>
    <t>施肥量</t>
    <rPh sb="0" eb="3">
      <t>セヒリョウ</t>
    </rPh>
    <phoneticPr fontId="2"/>
  </si>
  <si>
    <t>圃場面積</t>
    <rPh sb="0" eb="2">
      <t>ホジョウ</t>
    </rPh>
    <rPh sb="2" eb="4">
      <t>メンセキ</t>
    </rPh>
    <phoneticPr fontId="2"/>
  </si>
  <si>
    <t>面積の一覧</t>
    <rPh sb="0" eb="2">
      <t>メンセキ</t>
    </rPh>
    <rPh sb="3" eb="5">
      <t>イチラン</t>
    </rPh>
    <phoneticPr fontId="2"/>
  </si>
  <si>
    <t>用意した圃場</t>
    <rPh sb="0" eb="2">
      <t>ヨウイ</t>
    </rPh>
    <rPh sb="4" eb="6">
      <t>ホジョウ</t>
    </rPh>
    <phoneticPr fontId="2"/>
  </si>
  <si>
    <t>１町(3,000坪)</t>
    <rPh sb="1" eb="2">
      <t>チョウ</t>
    </rPh>
    <phoneticPr fontId="2"/>
  </si>
  <si>
    <t>備考</t>
    <rPh sb="0" eb="2">
      <t>ビコウ</t>
    </rPh>
    <phoneticPr fontId="2"/>
  </si>
  <si>
    <t>㎏の肥料分が必要</t>
    <rPh sb="2" eb="5">
      <t>ヒリョウブン</t>
    </rPh>
    <rPh sb="6" eb="8">
      <t>ヒツヨウ</t>
    </rPh>
    <phoneticPr fontId="2"/>
  </si>
  <si>
    <t>N・P・Kのいずれかが</t>
    <phoneticPr fontId="2"/>
  </si>
  <si>
    <t>%の肥料</t>
    <rPh sb="2" eb="4">
      <t>ヒリョウ</t>
    </rPh>
    <phoneticPr fontId="2"/>
  </si>
  <si>
    <t>用意したほ場</t>
    <rPh sb="0" eb="2">
      <t>ヨウイ</t>
    </rPh>
    <rPh sb="5" eb="6">
      <t>ジョウ</t>
    </rPh>
    <phoneticPr fontId="2"/>
  </si>
  <si>
    <t>ほ場施肥に用意した肥料の成分</t>
    <rPh sb="1" eb="2">
      <t>バ</t>
    </rPh>
    <rPh sb="2" eb="4">
      <t>セヒ</t>
    </rPh>
    <rPh sb="5" eb="7">
      <t>ヨウイ</t>
    </rPh>
    <rPh sb="9" eb="11">
      <t>ヒリョウ</t>
    </rPh>
    <rPh sb="12" eb="14">
      <t>セイブン</t>
    </rPh>
    <phoneticPr fontId="2"/>
  </si>
  <si>
    <t>施肥量計算シート</t>
    <rPh sb="0" eb="3">
      <t>セヒリョウ</t>
    </rPh>
    <rPh sb="3" eb="5">
      <t>ケイサン</t>
    </rPh>
    <phoneticPr fontId="2"/>
  </si>
  <si>
    <t>使用時のお願い</t>
    <rPh sb="0" eb="3">
      <t>シヨウジ</t>
    </rPh>
    <rPh sb="5" eb="6">
      <t>ネガ</t>
    </rPh>
    <phoneticPr fontId="2"/>
  </si>
  <si>
    <t>〇それぞれの施肥量計算は目安としてご活用ください。</t>
    <rPh sb="6" eb="9">
      <t>セヒリョウ</t>
    </rPh>
    <rPh sb="9" eb="11">
      <t>ケイサン</t>
    </rPh>
    <rPh sb="12" eb="14">
      <t>メヤス</t>
    </rPh>
    <rPh sb="18" eb="20">
      <t>カツヨウ</t>
    </rPh>
    <phoneticPr fontId="2"/>
  </si>
  <si>
    <t>〇施肥量が判らない場合、購入された販売店様に確認することもお勧めいたします。</t>
    <rPh sb="1" eb="4">
      <t>セヒリョウ</t>
    </rPh>
    <rPh sb="5" eb="6">
      <t>ワカ</t>
    </rPh>
    <rPh sb="9" eb="11">
      <t>バアイ</t>
    </rPh>
    <rPh sb="12" eb="14">
      <t>コウニュウ</t>
    </rPh>
    <rPh sb="17" eb="20">
      <t>ハンバイテン</t>
    </rPh>
    <rPh sb="20" eb="21">
      <t>サマ</t>
    </rPh>
    <rPh sb="22" eb="24">
      <t>カクニン</t>
    </rPh>
    <rPh sb="30" eb="31">
      <t>スス</t>
    </rPh>
    <phoneticPr fontId="2"/>
  </si>
  <si>
    <t>〇施肥量を計算する際には、各都道府県の指針を参考に願います。</t>
    <rPh sb="1" eb="4">
      <t>セヒリョウ</t>
    </rPh>
    <rPh sb="5" eb="7">
      <t>ケイサン</t>
    </rPh>
    <rPh sb="9" eb="10">
      <t>サイ</t>
    </rPh>
    <rPh sb="13" eb="14">
      <t>カク</t>
    </rPh>
    <rPh sb="14" eb="18">
      <t>トドウフケン</t>
    </rPh>
    <rPh sb="19" eb="21">
      <t>シシン</t>
    </rPh>
    <rPh sb="22" eb="24">
      <t>サンコウ</t>
    </rPh>
    <rPh sb="25" eb="26">
      <t>ネガ</t>
    </rPh>
    <phoneticPr fontId="2"/>
  </si>
  <si>
    <t>※施肥した際の生育不良、根焼け等に関して弊社では責任を負いかねます。</t>
    <rPh sb="1" eb="3">
      <t>セヒ</t>
    </rPh>
    <rPh sb="5" eb="6">
      <t>サイ</t>
    </rPh>
    <rPh sb="7" eb="11">
      <t>セイイクフリョウ</t>
    </rPh>
    <rPh sb="12" eb="14">
      <t>ネヤ</t>
    </rPh>
    <rPh sb="15" eb="16">
      <t>トウ</t>
    </rPh>
    <rPh sb="17" eb="18">
      <t>カン</t>
    </rPh>
    <rPh sb="20" eb="22">
      <t>ヘイシャ</t>
    </rPh>
    <rPh sb="24" eb="26">
      <t>セキニン</t>
    </rPh>
    <rPh sb="27" eb="28">
      <t>オ</t>
    </rPh>
    <phoneticPr fontId="2"/>
  </si>
  <si>
    <t>株式会社末吉商店</t>
    <rPh sb="0" eb="4">
      <t>カブシキガイシャ</t>
    </rPh>
    <rPh sb="4" eb="6">
      <t>スエヨシ</t>
    </rPh>
    <rPh sb="6" eb="8">
      <t>ショウテン</t>
    </rPh>
    <phoneticPr fontId="2"/>
  </si>
  <si>
    <t>このシートの使い方</t>
    <rPh sb="6" eb="7">
      <t>ツカ</t>
    </rPh>
    <rPh sb="8" eb="9">
      <t>カタ</t>
    </rPh>
    <phoneticPr fontId="2"/>
  </si>
  <si>
    <t>色で塗りつぶした部分に必要な数値を記入してください。</t>
    <rPh sb="0" eb="1">
      <t>イロ</t>
    </rPh>
    <rPh sb="2" eb="3">
      <t>ヌ</t>
    </rPh>
    <rPh sb="8" eb="10">
      <t>ブブン</t>
    </rPh>
    <rPh sb="11" eb="13">
      <t>ヒツヨウ</t>
    </rPh>
    <rPh sb="14" eb="16">
      <t>スウチ</t>
    </rPh>
    <rPh sb="17" eb="19">
      <t>キニュウ</t>
    </rPh>
    <phoneticPr fontId="2"/>
  </si>
  <si>
    <t>部分にそれぞれの面積に応じた肥料分を計算いたします。</t>
    <rPh sb="0" eb="2">
      <t>ブブン</t>
    </rPh>
    <rPh sb="8" eb="10">
      <t>メンセキ</t>
    </rPh>
    <rPh sb="11" eb="12">
      <t>オウ</t>
    </rPh>
    <rPh sb="14" eb="17">
      <t>ヒリョウブン</t>
    </rPh>
    <rPh sb="18" eb="20">
      <t>ケイサン</t>
    </rPh>
    <phoneticPr fontId="2"/>
  </si>
  <si>
    <t>〇ｇと㎏表記がございますので、お間違いないよう願います。</t>
    <rPh sb="4" eb="6">
      <t>ヒョウキ</t>
    </rPh>
    <rPh sb="16" eb="18">
      <t>マチガ</t>
    </rPh>
    <rPh sb="23" eb="24">
      <t>ネガ</t>
    </rPh>
    <phoneticPr fontId="2"/>
  </si>
  <si>
    <t>〇一辺の数値記入はｍ単位での記入してください。</t>
    <rPh sb="1" eb="3">
      <t>イッペン</t>
    </rPh>
    <rPh sb="4" eb="6">
      <t>スウチ</t>
    </rPh>
    <rPh sb="6" eb="8">
      <t>キニュウ</t>
    </rPh>
    <rPh sb="10" eb="12">
      <t>タンイ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</si>
</sst>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0.0_ "/>
    <numFmt numFmtId="178" formatCode="0_ "/>
    <numFmt numFmtId="179" formatCode="0.00_ "/>
    <numFmt numFmtId="180" formatCode="#,##0.00_ ;[Red]\-#,##0.00\ "/>
    <numFmt numFmtId="181" formatCode="#,##0.0_ ;[Red]\-#,##0.0\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BIZ UD明朝 Medium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BIZ UD明朝 Medium"/>
      <family val="1"/>
      <charset val="128"/>
    </font>
    <font>
      <sz val="14"/>
      <color theme="4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BIZ UD明朝 Medium"/>
      <family val="1"/>
      <charset val="128"/>
    </font>
    <font>
      <sz val="14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5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178" fontId="3" fillId="3" borderId="0" xfId="0" applyNumberFormat="1" applyFont="1" applyFill="1">
      <alignment vertical="center"/>
    </xf>
    <xf numFmtId="181" fontId="3" fillId="3" borderId="0" xfId="0" applyNumberFormat="1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right" vertical="center"/>
    </xf>
    <xf numFmtId="180" fontId="3" fillId="3" borderId="17" xfId="0" applyNumberFormat="1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5" fillId="2" borderId="13" xfId="0" applyFont="1" applyFill="1" applyBorder="1">
      <alignment vertical="center"/>
    </xf>
    <xf numFmtId="179" fontId="3" fillId="2" borderId="16" xfId="0" applyNumberFormat="1" applyFont="1" applyFill="1" applyBorder="1">
      <alignment vertical="center"/>
    </xf>
    <xf numFmtId="0" fontId="3" fillId="2" borderId="10" xfId="0" applyFont="1" applyFill="1" applyBorder="1">
      <alignment vertical="center"/>
    </xf>
    <xf numFmtId="49" fontId="3" fillId="2" borderId="18" xfId="0" applyNumberFormat="1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right" vertical="center"/>
    </xf>
    <xf numFmtId="180" fontId="3" fillId="3" borderId="19" xfId="0" applyNumberFormat="1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14" xfId="0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5" fillId="2" borderId="14" xfId="0" applyFont="1" applyFill="1" applyBorder="1">
      <alignment vertical="center"/>
    </xf>
    <xf numFmtId="179" fontId="3" fillId="2" borderId="18" xfId="0" applyNumberFormat="1" applyFont="1" applyFill="1" applyBorder="1">
      <alignment vertical="center"/>
    </xf>
    <xf numFmtId="0" fontId="3" fillId="2" borderId="11" xfId="0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0" fontId="6" fillId="2" borderId="14" xfId="0" applyFont="1" applyFill="1" applyBorder="1">
      <alignment vertical="center"/>
    </xf>
    <xf numFmtId="49" fontId="3" fillId="2" borderId="20" xfId="0" applyNumberFormat="1" applyFont="1" applyFill="1" applyBorder="1" applyAlignment="1">
      <alignment horizontal="left" vertical="center" indent="1"/>
    </xf>
    <xf numFmtId="0" fontId="3" fillId="2" borderId="2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176" fontId="3" fillId="2" borderId="20" xfId="0" applyNumberFormat="1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176" fontId="3" fillId="4" borderId="16" xfId="0" applyNumberFormat="1" applyFont="1" applyFill="1" applyBorder="1">
      <alignment vertical="center"/>
    </xf>
    <xf numFmtId="176" fontId="3" fillId="4" borderId="18" xfId="0" applyNumberFormat="1" applyFont="1" applyFill="1" applyBorder="1">
      <alignment vertical="center"/>
    </xf>
    <xf numFmtId="176" fontId="3" fillId="4" borderId="20" xfId="0" applyNumberFormat="1" applyFont="1" applyFill="1" applyBorder="1">
      <alignment vertical="center"/>
    </xf>
    <xf numFmtId="0" fontId="1" fillId="3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80" fontId="1" fillId="2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179" fontId="1" fillId="2" borderId="0" xfId="0" applyNumberFormat="1" applyFont="1" applyFill="1">
      <alignment vertical="center"/>
    </xf>
    <xf numFmtId="0" fontId="1" fillId="4" borderId="0" xfId="0" applyFont="1" applyFill="1">
      <alignment vertical="center"/>
    </xf>
    <xf numFmtId="0" fontId="1" fillId="2" borderId="6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left" vertical="center" indent="2"/>
    </xf>
    <xf numFmtId="49" fontId="11" fillId="2" borderId="0" xfId="0" applyNumberFormat="1" applyFont="1" applyFill="1" applyAlignment="1">
      <alignment horizontal="left" vertical="center" indent="2"/>
    </xf>
    <xf numFmtId="49" fontId="11" fillId="2" borderId="9" xfId="0" applyNumberFormat="1" applyFont="1" applyFill="1" applyBorder="1" applyAlignment="1">
      <alignment horizontal="left" vertical="center" indent="2"/>
    </xf>
    <xf numFmtId="49" fontId="10" fillId="2" borderId="5" xfId="0" applyNumberFormat="1" applyFont="1" applyFill="1" applyBorder="1" applyAlignment="1">
      <alignment horizontal="right" vertical="center" indent="5"/>
    </xf>
    <xf numFmtId="49" fontId="11" fillId="2" borderId="6" xfId="0" applyNumberFormat="1" applyFont="1" applyFill="1" applyBorder="1" applyAlignment="1">
      <alignment horizontal="right" vertical="center" indent="5"/>
    </xf>
    <xf numFmtId="49" fontId="11" fillId="2" borderId="7" xfId="0" applyNumberFormat="1" applyFont="1" applyFill="1" applyBorder="1" applyAlignment="1">
      <alignment horizontal="right" vertical="center" indent="5"/>
    </xf>
    <xf numFmtId="49" fontId="5" fillId="2" borderId="2" xfId="0" applyNumberFormat="1" applyFont="1" applyFill="1" applyBorder="1" applyAlignment="1">
      <alignment horizontal="left" vertical="center" indent="1"/>
    </xf>
    <xf numFmtId="49" fontId="9" fillId="2" borderId="3" xfId="0" applyNumberFormat="1" applyFont="1" applyFill="1" applyBorder="1" applyAlignment="1">
      <alignment horizontal="left" vertical="center" indent="1"/>
    </xf>
    <xf numFmtId="49" fontId="9" fillId="2" borderId="4" xfId="0" applyNumberFormat="1" applyFont="1" applyFill="1" applyBorder="1" applyAlignment="1">
      <alignment horizontal="left" vertical="center" indent="1"/>
    </xf>
    <xf numFmtId="180" fontId="3" fillId="2" borderId="0" xfId="0" applyNumberFormat="1" applyFont="1" applyFill="1">
      <alignment vertical="center"/>
    </xf>
    <xf numFmtId="0" fontId="4" fillId="2" borderId="9" xfId="0" applyFont="1" applyFill="1" applyBorder="1">
      <alignment vertical="center"/>
    </xf>
    <xf numFmtId="49" fontId="7" fillId="2" borderId="0" xfId="0" applyNumberFormat="1" applyFont="1" applyFill="1" applyAlignment="1">
      <alignment horizontal="center" vertical="top"/>
    </xf>
    <xf numFmtId="49" fontId="8" fillId="2" borderId="0" xfId="0" applyNumberFormat="1" applyFont="1" applyFill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264128</xdr:colOff>
      <xdr:row>26</xdr:row>
      <xdr:rowOff>152400</xdr:rowOff>
    </xdr:from>
    <xdr:to>
      <xdr:col>27</xdr:col>
      <xdr:colOff>495300</xdr:colOff>
      <xdr:row>55</xdr:row>
      <xdr:rowOff>50800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2459738-8B25-6B01-15DD-35FA728539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147" t="16422" r="64127" b="5544"/>
        <a:stretch/>
      </xdr:blipFill>
      <xdr:spPr>
        <a:xfrm>
          <a:off x="14640528" y="5765800"/>
          <a:ext cx="7774972" cy="5740400"/>
        </a:xfrm>
        <a:prstGeom prst="rect">
          <a:avLst/>
        </a:prstGeom>
        <a:ln w="38100">
          <a:solidFill>
            <a:schemeClr val="accent1"/>
          </a:solidFill>
        </a:ln>
      </xdr:spPr>
    </xdr:pic>
    <xdr:clientData/>
  </xdr:twoCellAnchor>
  <xdr:twoCellAnchor>
    <xdr:from>
      <xdr:col>15</xdr:col>
      <xdr:colOff>266700</xdr:colOff>
      <xdr:row>4</xdr:row>
      <xdr:rowOff>190500</xdr:rowOff>
    </xdr:from>
    <xdr:to>
      <xdr:col>29</xdr:col>
      <xdr:colOff>393700</xdr:colOff>
      <xdr:row>24</xdr:row>
      <xdr:rowOff>165100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33EA0C-787E-023B-8BC3-32EF5104ED58}"/>
            </a:ext>
          </a:extLst>
        </xdr:cNvPr>
        <xdr:cNvSpPr txBox="1"/>
      </xdr:nvSpPr>
      <xdr:spPr>
        <a:xfrm>
          <a:off x="13957300" y="1054100"/>
          <a:ext cx="9728200" cy="4292600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このシートの使用方法について、下図ばれいしょ男爵を例に説明いたします。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　①ご用意された肥料の肥料分を記入（仮にチッソ分</a:t>
          </a:r>
          <a:r>
            <a:rPr kumimoji="1" lang="en-US" altLang="ja-JP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8.0</a:t>
          </a:r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％の肥料を購入したと仮定）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　②作付面積を記入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　③</a:t>
          </a:r>
          <a:r>
            <a:rPr kumimoji="1" lang="en-US" altLang="ja-JP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10</a:t>
          </a:r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アールあたりの必要な肥料分を記入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　④　　　　　　部分に必要な肥料分の量が計算されます。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800">
              <a:latin typeface="BIZ UD明朝 Medium" panose="02020500000000000000" pitchFamily="17" charset="-128"/>
              <a:ea typeface="BIZ UD明朝 Medium" panose="02020500000000000000" pitchFamily="17" charset="-128"/>
            </a:rPr>
            <a:t>　⑤　　　　　　部分を消去することで、繰り返し使用出来ます。</a:t>
          </a:r>
          <a:endParaRPr kumimoji="1" lang="en-US" altLang="ja-JP" sz="18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7</xdr:col>
      <xdr:colOff>774700</xdr:colOff>
      <xdr:row>8</xdr:row>
      <xdr:rowOff>114300</xdr:rowOff>
    </xdr:from>
    <xdr:to>
      <xdr:col>15</xdr:col>
      <xdr:colOff>482600</xdr:colOff>
      <xdr:row>22</xdr:row>
      <xdr:rowOff>127000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39AC243-9590-5D2F-77DC-4312152AC663}"/>
            </a:ext>
          </a:extLst>
        </xdr:cNvPr>
        <xdr:cNvCxnSpPr/>
      </xdr:nvCxnSpPr>
      <xdr:spPr>
        <a:xfrm flipH="1">
          <a:off x="6540500" y="1841500"/>
          <a:ext cx="7632700" cy="30353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23</xdr:row>
      <xdr:rowOff>152400</xdr:rowOff>
    </xdr:from>
    <xdr:to>
      <xdr:col>8</xdr:col>
      <xdr:colOff>482600</xdr:colOff>
      <xdr:row>28</xdr:row>
      <xdr:rowOff>25400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C2E211F-F90D-17F3-1DC4-67BCB2669F15}"/>
            </a:ext>
          </a:extLst>
        </xdr:cNvPr>
        <xdr:cNvSpPr/>
      </xdr:nvSpPr>
      <xdr:spPr>
        <a:xfrm>
          <a:off x="2870200" y="5118100"/>
          <a:ext cx="4191000" cy="952500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482600</xdr:colOff>
      <xdr:row>11</xdr:row>
      <xdr:rowOff>76200</xdr:rowOff>
    </xdr:from>
    <xdr:to>
      <xdr:col>15</xdr:col>
      <xdr:colOff>482600</xdr:colOff>
      <xdr:row>25</xdr:row>
      <xdr:rowOff>196850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890052EF-6F23-4F0A-83D0-CA67DA6BE457}"/>
            </a:ext>
          </a:extLst>
        </xdr:cNvPr>
        <xdr:cNvCxnSpPr>
          <a:endCxn id="9" idx="6"/>
        </xdr:cNvCxnSpPr>
      </xdr:nvCxnSpPr>
      <xdr:spPr>
        <a:xfrm flipH="1">
          <a:off x="7061200" y="2451100"/>
          <a:ext cx="7112000" cy="314325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749300</xdr:colOff>
      <xdr:row>14</xdr:row>
      <xdr:rowOff>0</xdr:rowOff>
    </xdr:from>
    <xdr:to>
      <xdr:col>15</xdr:col>
      <xdr:colOff>431800</xdr:colOff>
      <xdr:row>21</xdr:row>
      <xdr:rowOff>88900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2208F5CB-2D98-4001-93EE-489CB95CA33C}"/>
            </a:ext>
          </a:extLst>
        </xdr:cNvPr>
        <xdr:cNvCxnSpPr/>
      </xdr:nvCxnSpPr>
      <xdr:spPr>
        <a:xfrm flipH="1">
          <a:off x="6515100" y="3022600"/>
          <a:ext cx="7607300" cy="1600200"/>
        </a:xfrm>
        <a:prstGeom prst="straightConnector1">
          <a:avLst/>
        </a:prstGeom>
        <a:ln w="38100">
          <a:solidFill>
            <a:schemeClr val="accent1"/>
          </a:solidFill>
          <a:tailEnd type="triangle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495300</xdr:colOff>
      <xdr:row>16</xdr:row>
      <xdr:rowOff>88900</xdr:rowOff>
    </xdr:from>
    <xdr:to>
      <xdr:col>17</xdr:col>
      <xdr:colOff>546100</xdr:colOff>
      <xdr:row>17</xdr:row>
      <xdr:rowOff>101600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211E7972-DBD1-D316-5CC8-AA97D9245D4B}"/>
            </a:ext>
          </a:extLst>
        </xdr:cNvPr>
        <xdr:cNvSpPr/>
      </xdr:nvSpPr>
      <xdr:spPr>
        <a:xfrm>
          <a:off x="14871700" y="3543300"/>
          <a:ext cx="736600" cy="2286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495300</xdr:colOff>
      <xdr:row>19</xdr:row>
      <xdr:rowOff>12700</xdr:rowOff>
    </xdr:from>
    <xdr:to>
      <xdr:col>17</xdr:col>
      <xdr:colOff>546100</xdr:colOff>
      <xdr:row>20</xdr:row>
      <xdr:rowOff>25400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C5DE0327-8FDE-4B10-AB78-54CB8D8A28B7}"/>
            </a:ext>
          </a:extLst>
        </xdr:cNvPr>
        <xdr:cNvSpPr/>
      </xdr:nvSpPr>
      <xdr:spPr>
        <a:xfrm>
          <a:off x="14871700" y="4114800"/>
          <a:ext cx="736600" cy="228600"/>
        </a:xfrm>
        <a:prstGeom prst="rect">
          <a:avLst/>
        </a:prstGeom>
        <a:solidFill>
          <a:srgbClr val="FFFFCC"/>
        </a:solidFill>
        <a:ln>
          <a:solidFill>
            <a:srgbClr val="FF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25400</xdr:colOff>
      <xdr:row>0</xdr:row>
      <xdr:rowOff>114300</xdr:rowOff>
    </xdr:from>
    <xdr:to>
      <xdr:col>15</xdr:col>
      <xdr:colOff>482600</xdr:colOff>
      <xdr:row>5</xdr:row>
      <xdr:rowOff>165100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87A365B-9BE6-8F7C-6D02-E982921B1493}"/>
            </a:ext>
          </a:extLst>
        </xdr:cNvPr>
        <xdr:cNvSpPr/>
      </xdr:nvSpPr>
      <xdr:spPr>
        <a:xfrm>
          <a:off x="8610600" y="114300"/>
          <a:ext cx="5562600" cy="1130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BIZ UD明朝 Medium" panose="02020500000000000000" pitchFamily="17" charset="-128"/>
              <a:ea typeface="BIZ UD明朝 Medium" panose="02020500000000000000" pitchFamily="17" charset="-128"/>
            </a:rPr>
            <a:t>このシートの使い方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通常使用するテーマ②">
  <a:themeElements>
    <a:clrScheme name="通常使用する配色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2E5"/>
      </a:accent1>
      <a:accent2>
        <a:srgbClr val="00FFFF"/>
      </a:accent2>
      <a:accent3>
        <a:srgbClr val="0AFF0A"/>
      </a:accent3>
      <a:accent4>
        <a:srgbClr val="ACE500"/>
      </a:accent4>
      <a:accent5>
        <a:srgbClr val="FF65A3"/>
      </a:accent5>
      <a:accent6>
        <a:srgbClr val="FF6600"/>
      </a:accent6>
      <a:hlink>
        <a:srgbClr val="0000FF"/>
      </a:hlink>
      <a:folHlink>
        <a:srgbClr val="6600FF"/>
      </a:folHlink>
    </a:clrScheme>
    <a:fontScheme name="Garamond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B000-4C2D-48C8-8FB1-9408DF1B84D9}">
  <sheetPr>
    <tabColor theme="8" tint="-0.249977111117893"/>
  </sheetPr>
  <dimension ref="A1:O44"/>
  <sheetViews>
    <sheetView tabSelected="1" zoomScale="75" zoomScaleNormal="75" workbookViewId="0">
      <selection activeCell="O29" sqref="O29"/>
    </sheetView>
  </sheetViews>
  <sheetFormatPr defaultRowHeight="13.5" x14ac:dyDescent="0.15"/>
  <cols>
    <col min="1" max="1" width="9" style="1"/>
    <col min="2" max="2" width="25.625" style="1" customWidth="1"/>
    <col min="3" max="3" width="11.25" style="1" customWidth="1"/>
    <col min="4" max="4" width="10.625" style="1" customWidth="1"/>
    <col min="5" max="6" width="6.625" style="1" customWidth="1"/>
    <col min="7" max="7" width="5.625" style="1" customWidth="1"/>
    <col min="8" max="8" width="10.625" style="1" customWidth="1"/>
    <col min="9" max="9" width="9" style="1"/>
    <col min="10" max="10" width="13.625" style="1" customWidth="1"/>
    <col min="11" max="11" width="3.625" style="1" customWidth="1"/>
    <col min="12" max="12" width="13.625" style="1" customWidth="1"/>
    <col min="13" max="13" width="3.625" style="1" customWidth="1"/>
    <col min="14" max="14" width="40.625" style="1" customWidth="1"/>
    <col min="15" max="16384" width="9" style="1"/>
  </cols>
  <sheetData>
    <row r="1" spans="1:15" ht="16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customHeight="1" x14ac:dyDescent="0.15">
      <c r="A2" s="4"/>
      <c r="B2" s="63" t="s">
        <v>27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4"/>
    </row>
    <row r="3" spans="1:15" ht="16.5" customHeight="1" x14ac:dyDescent="0.15">
      <c r="A3" s="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"/>
    </row>
    <row r="4" spans="1:15" ht="16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6.5" customHeight="1" x14ac:dyDescent="0.15">
      <c r="A5" s="4"/>
      <c r="B5" s="58" t="s">
        <v>28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4"/>
    </row>
    <row r="6" spans="1:15" ht="16.5" customHeight="1" x14ac:dyDescent="0.15">
      <c r="A6" s="4"/>
      <c r="B6" s="52" t="s">
        <v>29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4"/>
    </row>
    <row r="7" spans="1:15" ht="16.5" customHeight="1" x14ac:dyDescent="0.15">
      <c r="A7" s="4"/>
      <c r="B7" s="52" t="s">
        <v>30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4"/>
    </row>
    <row r="8" spans="1:15" ht="16.5" customHeight="1" x14ac:dyDescent="0.15">
      <c r="A8" s="4"/>
      <c r="B8" s="52" t="s">
        <v>31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4"/>
    </row>
    <row r="9" spans="1:15" ht="16.5" customHeight="1" x14ac:dyDescent="0.15">
      <c r="A9" s="4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4"/>
    </row>
    <row r="10" spans="1:15" ht="16.5" customHeight="1" x14ac:dyDescent="0.15">
      <c r="A10" s="4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4"/>
    </row>
    <row r="11" spans="1:15" ht="16.5" customHeight="1" x14ac:dyDescent="0.15">
      <c r="A11" s="4"/>
      <c r="B11" s="55" t="s">
        <v>33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4"/>
    </row>
    <row r="12" spans="1:15" ht="16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6.5" customHeight="1" x14ac:dyDescent="0.15">
      <c r="A13" s="4"/>
      <c r="B13" s="58" t="s">
        <v>34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4"/>
    </row>
    <row r="14" spans="1:15" ht="16.5" customHeight="1" x14ac:dyDescent="0.15">
      <c r="A14" s="4"/>
      <c r="B14" s="5"/>
      <c r="C14" s="39"/>
      <c r="D14" s="61" t="s">
        <v>35</v>
      </c>
      <c r="E14" s="47"/>
      <c r="F14" s="47"/>
      <c r="G14" s="47"/>
      <c r="H14" s="47"/>
      <c r="I14" s="47"/>
      <c r="J14" s="47"/>
      <c r="K14" s="47"/>
      <c r="L14" s="47"/>
      <c r="M14" s="47"/>
      <c r="N14" s="62"/>
      <c r="O14" s="4"/>
    </row>
    <row r="15" spans="1:15" ht="16.5" customHeight="1" x14ac:dyDescent="0.15">
      <c r="A15" s="4"/>
      <c r="B15" s="5"/>
      <c r="C15" s="40"/>
      <c r="D15" s="41"/>
      <c r="E15" s="4"/>
      <c r="F15" s="4"/>
      <c r="G15" s="40"/>
      <c r="H15" s="41"/>
      <c r="I15" s="4"/>
      <c r="J15" s="42"/>
      <c r="K15" s="4"/>
      <c r="L15" s="43"/>
      <c r="M15" s="4"/>
      <c r="N15" s="6"/>
      <c r="O15" s="4"/>
    </row>
    <row r="16" spans="1:15" ht="16.5" customHeight="1" x14ac:dyDescent="0.15">
      <c r="A16" s="4"/>
      <c r="B16" s="5"/>
      <c r="C16" s="44"/>
      <c r="D16" s="61" t="s">
        <v>36</v>
      </c>
      <c r="E16" s="47"/>
      <c r="F16" s="47"/>
      <c r="G16" s="47"/>
      <c r="H16" s="47"/>
      <c r="I16" s="47"/>
      <c r="J16" s="47"/>
      <c r="K16" s="47"/>
      <c r="L16" s="47"/>
      <c r="M16" s="47"/>
      <c r="N16" s="62"/>
      <c r="O16" s="4"/>
    </row>
    <row r="17" spans="1:15" ht="16.5" customHeight="1" x14ac:dyDescent="0.15">
      <c r="A17" s="4"/>
      <c r="B17" s="5"/>
      <c r="C17" s="4"/>
      <c r="D17" s="4"/>
      <c r="E17" s="4"/>
      <c r="F17" s="4"/>
      <c r="G17" s="4"/>
      <c r="H17" s="4"/>
      <c r="I17" s="4"/>
      <c r="J17" s="42"/>
      <c r="K17" s="4"/>
      <c r="L17" s="42"/>
      <c r="M17" s="4"/>
      <c r="N17" s="6"/>
      <c r="O17" s="4"/>
    </row>
    <row r="18" spans="1:15" ht="16.5" customHeight="1" x14ac:dyDescent="0.15">
      <c r="A18" s="4"/>
      <c r="B18" s="52" t="s">
        <v>37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4"/>
    </row>
    <row r="19" spans="1:15" ht="16.5" customHeight="1" x14ac:dyDescent="0.15">
      <c r="A19" s="4"/>
      <c r="B19" s="52" t="s">
        <v>38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4"/>
    </row>
    <row r="20" spans="1:15" ht="16.5" customHeight="1" x14ac:dyDescent="0.15">
      <c r="A20" s="4"/>
      <c r="B20" s="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3"/>
      <c r="O20" s="4"/>
    </row>
    <row r="21" spans="1:15" ht="16.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6.5" customHeight="1" x14ac:dyDescent="0.15">
      <c r="A22" s="4"/>
      <c r="B22" s="7" t="s">
        <v>9</v>
      </c>
      <c r="C22" s="7"/>
      <c r="D22" s="46" t="s">
        <v>11</v>
      </c>
      <c r="E22" s="47"/>
      <c r="F22" s="47"/>
      <c r="G22" s="47"/>
      <c r="H22" s="8">
        <v>8</v>
      </c>
      <c r="I22" s="7" t="s">
        <v>22</v>
      </c>
      <c r="J22" s="7"/>
      <c r="K22" s="7"/>
      <c r="L22" s="7"/>
      <c r="M22" s="7"/>
      <c r="N22" s="7"/>
      <c r="O22" s="4"/>
    </row>
    <row r="23" spans="1:15" ht="16.5" customHeight="1" x14ac:dyDescent="0.15">
      <c r="A23" s="4"/>
      <c r="B23" s="7" t="s">
        <v>26</v>
      </c>
      <c r="C23" s="7"/>
      <c r="D23" s="46" t="s">
        <v>23</v>
      </c>
      <c r="E23" s="47"/>
      <c r="F23" s="47"/>
      <c r="G23" s="47"/>
      <c r="H23" s="9">
        <v>8</v>
      </c>
      <c r="I23" s="7" t="s">
        <v>24</v>
      </c>
      <c r="J23" s="7"/>
      <c r="K23" s="7"/>
      <c r="L23" s="7"/>
      <c r="M23" s="7"/>
      <c r="N23" s="7"/>
      <c r="O23" s="4"/>
    </row>
    <row r="24" spans="1:15" ht="16.5" customHeight="1" x14ac:dyDescent="0.15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/>
    </row>
    <row r="25" spans="1:15" ht="16.5" customHeight="1" x14ac:dyDescent="0.15">
      <c r="A25" s="4"/>
      <c r="B25" s="48" t="s">
        <v>18</v>
      </c>
      <c r="C25" s="49"/>
      <c r="D25" s="49"/>
      <c r="E25" s="49"/>
      <c r="F25" s="49"/>
      <c r="G25" s="49"/>
      <c r="H25" s="49"/>
      <c r="I25" s="49"/>
      <c r="J25" s="50" t="s">
        <v>16</v>
      </c>
      <c r="K25" s="51"/>
      <c r="L25" s="48" t="s">
        <v>17</v>
      </c>
      <c r="M25" s="49"/>
      <c r="N25" s="10" t="s">
        <v>21</v>
      </c>
      <c r="O25" s="4"/>
    </row>
    <row r="26" spans="1:15" ht="16.5" customHeight="1" x14ac:dyDescent="0.15">
      <c r="A26" s="4"/>
      <c r="B26" s="11" t="s">
        <v>25</v>
      </c>
      <c r="C26" s="12" t="s">
        <v>5</v>
      </c>
      <c r="D26" s="13">
        <v>5</v>
      </c>
      <c r="E26" s="14" t="s">
        <v>6</v>
      </c>
      <c r="F26" s="14" t="s">
        <v>7</v>
      </c>
      <c r="G26" s="12" t="s">
        <v>8</v>
      </c>
      <c r="H26" s="13">
        <v>1</v>
      </c>
      <c r="I26" s="15" t="s">
        <v>6</v>
      </c>
      <c r="J26" s="36">
        <f>ROUNDUP(J28*L26/L28,0)</f>
        <v>507</v>
      </c>
      <c r="K26" s="16" t="s">
        <v>2</v>
      </c>
      <c r="L26" s="17">
        <f>ROUNDUP(D26*H26,0)</f>
        <v>5</v>
      </c>
      <c r="M26" s="15" t="s">
        <v>0</v>
      </c>
      <c r="N26" s="18"/>
      <c r="O26" s="4"/>
    </row>
    <row r="27" spans="1:15" ht="16.5" customHeight="1" x14ac:dyDescent="0.15">
      <c r="A27" s="4"/>
      <c r="B27" s="19" t="s">
        <v>3</v>
      </c>
      <c r="C27" s="20" t="s">
        <v>5</v>
      </c>
      <c r="D27" s="21">
        <v>0.64</v>
      </c>
      <c r="E27" s="22" t="s">
        <v>6</v>
      </c>
      <c r="F27" s="22" t="s">
        <v>7</v>
      </c>
      <c r="G27" s="20" t="s">
        <v>8</v>
      </c>
      <c r="H27" s="21">
        <v>0.23</v>
      </c>
      <c r="I27" s="23" t="s">
        <v>6</v>
      </c>
      <c r="J27" s="37">
        <f>ROUNDUP(J28*L27/L28,0)</f>
        <v>15</v>
      </c>
      <c r="K27" s="25" t="s">
        <v>2</v>
      </c>
      <c r="L27" s="26">
        <f>ROUNDUP(D27*H27,3)</f>
        <v>0.14799999999999999</v>
      </c>
      <c r="M27" s="23" t="s">
        <v>0</v>
      </c>
      <c r="N27" s="27" t="s">
        <v>15</v>
      </c>
      <c r="O27" s="4"/>
    </row>
    <row r="28" spans="1:15" ht="16.5" customHeight="1" x14ac:dyDescent="0.15">
      <c r="A28" s="4"/>
      <c r="B28" s="19" t="s">
        <v>4</v>
      </c>
      <c r="C28" s="22"/>
      <c r="D28" s="22"/>
      <c r="E28" s="22"/>
      <c r="F28" s="22"/>
      <c r="G28" s="22"/>
      <c r="H28" s="22"/>
      <c r="I28" s="23"/>
      <c r="J28" s="37">
        <f>ROUNDUP(J29/30*1000,0)</f>
        <v>334</v>
      </c>
      <c r="K28" s="25" t="s">
        <v>2</v>
      </c>
      <c r="L28" s="28">
        <v>3.3</v>
      </c>
      <c r="M28" s="23" t="s">
        <v>0</v>
      </c>
      <c r="N28" s="27"/>
      <c r="O28" s="4"/>
    </row>
    <row r="29" spans="1:15" ht="16.5" customHeight="1" x14ac:dyDescent="0.15">
      <c r="A29" s="4"/>
      <c r="B29" s="19" t="s">
        <v>12</v>
      </c>
      <c r="C29" s="22"/>
      <c r="D29" s="22"/>
      <c r="E29" s="22"/>
      <c r="F29" s="22"/>
      <c r="G29" s="22"/>
      <c r="H29" s="22"/>
      <c r="I29" s="23"/>
      <c r="J29" s="37">
        <f>ROUNDUP(J30/10,0)</f>
        <v>10</v>
      </c>
      <c r="K29" s="29" t="s">
        <v>1</v>
      </c>
      <c r="L29" s="24">
        <v>99</v>
      </c>
      <c r="M29" s="23" t="s">
        <v>0</v>
      </c>
      <c r="N29" s="27"/>
      <c r="O29" s="4"/>
    </row>
    <row r="30" spans="1:15" ht="16.5" customHeight="1" x14ac:dyDescent="0.15">
      <c r="A30" s="4"/>
      <c r="B30" s="19" t="s">
        <v>13</v>
      </c>
      <c r="C30" s="22"/>
      <c r="D30" s="22"/>
      <c r="E30" s="22"/>
      <c r="F30" s="22"/>
      <c r="G30" s="22"/>
      <c r="H30" s="22"/>
      <c r="I30" s="23"/>
      <c r="J30" s="37">
        <f>ROUNDUP(H22/(H23/100),0)</f>
        <v>100</v>
      </c>
      <c r="K30" s="29" t="s">
        <v>1</v>
      </c>
      <c r="L30" s="24">
        <v>990</v>
      </c>
      <c r="M30" s="23" t="s">
        <v>0</v>
      </c>
      <c r="N30" s="27" t="s">
        <v>14</v>
      </c>
      <c r="O30" s="4"/>
    </row>
    <row r="31" spans="1:15" ht="16.5" customHeight="1" x14ac:dyDescent="0.15">
      <c r="A31" s="4"/>
      <c r="B31" s="30" t="s">
        <v>20</v>
      </c>
      <c r="C31" s="31"/>
      <c r="D31" s="31"/>
      <c r="E31" s="31"/>
      <c r="F31" s="31"/>
      <c r="G31" s="31"/>
      <c r="H31" s="31"/>
      <c r="I31" s="32"/>
      <c r="J31" s="38">
        <f>ROUNDUP(J30*10,0)</f>
        <v>1000</v>
      </c>
      <c r="K31" s="34" t="s">
        <v>1</v>
      </c>
      <c r="L31" s="33">
        <v>9900</v>
      </c>
      <c r="M31" s="32" t="s">
        <v>0</v>
      </c>
      <c r="N31" s="35"/>
      <c r="O31" s="4"/>
    </row>
    <row r="32" spans="1:15" ht="16.5" customHeight="1" x14ac:dyDescent="0.15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4"/>
    </row>
    <row r="33" spans="1:15" ht="16.5" customHeight="1" x14ac:dyDescent="0.1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4"/>
    </row>
    <row r="34" spans="1:15" ht="16.5" customHeight="1" x14ac:dyDescent="0.15">
      <c r="A34" s="4"/>
      <c r="B34" s="7" t="s">
        <v>10</v>
      </c>
      <c r="C34" s="7"/>
      <c r="D34" s="46" t="s">
        <v>11</v>
      </c>
      <c r="E34" s="47"/>
      <c r="F34" s="47"/>
      <c r="G34" s="47"/>
      <c r="H34" s="8">
        <v>3</v>
      </c>
      <c r="I34" s="7" t="s">
        <v>22</v>
      </c>
      <c r="J34" s="7"/>
      <c r="K34" s="7"/>
      <c r="L34" s="7"/>
      <c r="M34" s="7"/>
      <c r="N34" s="7"/>
      <c r="O34" s="4"/>
    </row>
    <row r="35" spans="1:15" ht="16.5" customHeight="1" x14ac:dyDescent="0.15">
      <c r="A35" s="4"/>
      <c r="B35" s="7" t="s">
        <v>26</v>
      </c>
      <c r="C35" s="7"/>
      <c r="D35" s="46" t="s">
        <v>23</v>
      </c>
      <c r="E35" s="47"/>
      <c r="F35" s="47"/>
      <c r="G35" s="47"/>
      <c r="H35" s="9">
        <v>8</v>
      </c>
      <c r="I35" s="7" t="s">
        <v>24</v>
      </c>
      <c r="J35" s="7"/>
      <c r="K35" s="7"/>
      <c r="L35" s="7"/>
      <c r="M35" s="7"/>
      <c r="N35" s="7"/>
      <c r="O35" s="4"/>
    </row>
    <row r="36" spans="1:15" ht="16.5" customHeight="1" x14ac:dyDescent="0.15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4"/>
    </row>
    <row r="37" spans="1:15" ht="16.5" customHeight="1" x14ac:dyDescent="0.15">
      <c r="A37" s="4"/>
      <c r="B37" s="48" t="s">
        <v>18</v>
      </c>
      <c r="C37" s="49"/>
      <c r="D37" s="49"/>
      <c r="E37" s="49"/>
      <c r="F37" s="49"/>
      <c r="G37" s="49"/>
      <c r="H37" s="49"/>
      <c r="I37" s="49"/>
      <c r="J37" s="50" t="s">
        <v>16</v>
      </c>
      <c r="K37" s="51"/>
      <c r="L37" s="48" t="s">
        <v>17</v>
      </c>
      <c r="M37" s="49"/>
      <c r="N37" s="10" t="s">
        <v>21</v>
      </c>
      <c r="O37" s="4"/>
    </row>
    <row r="38" spans="1:15" ht="16.5" customHeight="1" x14ac:dyDescent="0.15">
      <c r="A38" s="4"/>
      <c r="B38" s="11" t="s">
        <v>19</v>
      </c>
      <c r="C38" s="12" t="s">
        <v>5</v>
      </c>
      <c r="D38" s="13">
        <v>5</v>
      </c>
      <c r="E38" s="14" t="s">
        <v>6</v>
      </c>
      <c r="F38" s="14" t="s">
        <v>7</v>
      </c>
      <c r="G38" s="12" t="s">
        <v>8</v>
      </c>
      <c r="H38" s="13">
        <v>1</v>
      </c>
      <c r="I38" s="15" t="s">
        <v>6</v>
      </c>
      <c r="J38" s="36">
        <f>ROUNDUP(J40*L38/L40,0)</f>
        <v>204</v>
      </c>
      <c r="K38" s="16" t="s">
        <v>2</v>
      </c>
      <c r="L38" s="17">
        <f>ROUNDUP(D38*H38,0)</f>
        <v>5</v>
      </c>
      <c r="M38" s="15" t="s">
        <v>0</v>
      </c>
      <c r="N38" s="18"/>
      <c r="O38" s="4"/>
    </row>
    <row r="39" spans="1:15" ht="16.5" customHeight="1" x14ac:dyDescent="0.15">
      <c r="A39" s="4"/>
      <c r="B39" s="19" t="s">
        <v>3</v>
      </c>
      <c r="C39" s="20" t="s">
        <v>5</v>
      </c>
      <c r="D39" s="21">
        <v>0.64</v>
      </c>
      <c r="E39" s="22" t="s">
        <v>6</v>
      </c>
      <c r="F39" s="22" t="s">
        <v>7</v>
      </c>
      <c r="G39" s="20" t="s">
        <v>8</v>
      </c>
      <c r="H39" s="21">
        <v>0.23</v>
      </c>
      <c r="I39" s="23" t="s">
        <v>6</v>
      </c>
      <c r="J39" s="37">
        <f>ROUNDUP(J40*L39/L40,0)</f>
        <v>7</v>
      </c>
      <c r="K39" s="25" t="s">
        <v>2</v>
      </c>
      <c r="L39" s="26">
        <f>ROUNDUP(D39*H39,3)</f>
        <v>0.14799999999999999</v>
      </c>
      <c r="M39" s="23" t="s">
        <v>0</v>
      </c>
      <c r="N39" s="27" t="s">
        <v>15</v>
      </c>
      <c r="O39" s="4"/>
    </row>
    <row r="40" spans="1:15" ht="16.5" customHeight="1" x14ac:dyDescent="0.15">
      <c r="A40" s="4"/>
      <c r="B40" s="19" t="s">
        <v>4</v>
      </c>
      <c r="C40" s="22"/>
      <c r="D40" s="22"/>
      <c r="E40" s="22"/>
      <c r="F40" s="22"/>
      <c r="G40" s="22"/>
      <c r="H40" s="22"/>
      <c r="I40" s="23"/>
      <c r="J40" s="37">
        <f>ROUNDUP(J41/30*1000,0)</f>
        <v>134</v>
      </c>
      <c r="K40" s="25" t="s">
        <v>2</v>
      </c>
      <c r="L40" s="28">
        <v>3.3</v>
      </c>
      <c r="M40" s="23" t="s">
        <v>0</v>
      </c>
      <c r="N40" s="27"/>
      <c r="O40" s="4"/>
    </row>
    <row r="41" spans="1:15" ht="16.5" customHeight="1" x14ac:dyDescent="0.15">
      <c r="A41" s="4"/>
      <c r="B41" s="19" t="s">
        <v>12</v>
      </c>
      <c r="C41" s="22"/>
      <c r="D41" s="22"/>
      <c r="E41" s="22"/>
      <c r="F41" s="22"/>
      <c r="G41" s="22"/>
      <c r="H41" s="22"/>
      <c r="I41" s="23"/>
      <c r="J41" s="37">
        <f>ROUNDUP(J42/10,0)</f>
        <v>4</v>
      </c>
      <c r="K41" s="29" t="s">
        <v>1</v>
      </c>
      <c r="L41" s="24">
        <v>99</v>
      </c>
      <c r="M41" s="23" t="s">
        <v>0</v>
      </c>
      <c r="N41" s="27"/>
      <c r="O41" s="4"/>
    </row>
    <row r="42" spans="1:15" ht="16.5" customHeight="1" x14ac:dyDescent="0.15">
      <c r="A42" s="4"/>
      <c r="B42" s="19" t="s">
        <v>13</v>
      </c>
      <c r="C42" s="22"/>
      <c r="D42" s="22"/>
      <c r="E42" s="22"/>
      <c r="F42" s="22"/>
      <c r="G42" s="22"/>
      <c r="H42" s="22"/>
      <c r="I42" s="23"/>
      <c r="J42" s="37">
        <f>ROUNDUP(H34/(H35/100),0)</f>
        <v>38</v>
      </c>
      <c r="K42" s="29" t="s">
        <v>1</v>
      </c>
      <c r="L42" s="24">
        <v>990</v>
      </c>
      <c r="M42" s="23" t="s">
        <v>0</v>
      </c>
      <c r="N42" s="27" t="s">
        <v>14</v>
      </c>
      <c r="O42" s="4"/>
    </row>
    <row r="43" spans="1:15" ht="16.5" customHeight="1" x14ac:dyDescent="0.15">
      <c r="A43" s="4"/>
      <c r="B43" s="30" t="s">
        <v>20</v>
      </c>
      <c r="C43" s="31"/>
      <c r="D43" s="31"/>
      <c r="E43" s="31"/>
      <c r="F43" s="31"/>
      <c r="G43" s="31"/>
      <c r="H43" s="31"/>
      <c r="I43" s="32"/>
      <c r="J43" s="38">
        <f>ROUNDUP(J42*10,0)</f>
        <v>380</v>
      </c>
      <c r="K43" s="34" t="s">
        <v>1</v>
      </c>
      <c r="L43" s="33">
        <v>9900</v>
      </c>
      <c r="M43" s="32" t="s">
        <v>0</v>
      </c>
      <c r="N43" s="35"/>
      <c r="O43" s="4"/>
    </row>
    <row r="44" spans="1:15" ht="16.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23">
    <mergeCell ref="B18:N18"/>
    <mergeCell ref="B2:N3"/>
    <mergeCell ref="B5:N5"/>
    <mergeCell ref="B6:N6"/>
    <mergeCell ref="B7:N7"/>
    <mergeCell ref="B8:N8"/>
    <mergeCell ref="B9:N9"/>
    <mergeCell ref="B10:N10"/>
    <mergeCell ref="B11:N11"/>
    <mergeCell ref="B13:N13"/>
    <mergeCell ref="D14:N14"/>
    <mergeCell ref="D16:N16"/>
    <mergeCell ref="B19:N19"/>
    <mergeCell ref="D22:G22"/>
    <mergeCell ref="D23:G23"/>
    <mergeCell ref="B25:I25"/>
    <mergeCell ref="J25:K25"/>
    <mergeCell ref="L25:M25"/>
    <mergeCell ref="D34:G34"/>
    <mergeCell ref="D35:G35"/>
    <mergeCell ref="B37:I37"/>
    <mergeCell ref="J37:K37"/>
    <mergeCell ref="L37:M37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F790-91FA-4043-80A2-0099DA4B9050}">
  <sheetPr>
    <tabColor theme="4"/>
  </sheetPr>
  <dimension ref="A1:O44"/>
  <sheetViews>
    <sheetView topLeftCell="A10" workbookViewId="0">
      <selection activeCell="H35" sqref="H35"/>
    </sheetView>
  </sheetViews>
  <sheetFormatPr defaultRowHeight="13.5" x14ac:dyDescent="0.15"/>
  <cols>
    <col min="1" max="1" width="9" style="1"/>
    <col min="2" max="2" width="25.625" style="1" customWidth="1"/>
    <col min="3" max="3" width="11.25" style="1" customWidth="1"/>
    <col min="4" max="4" width="10.625" style="1" customWidth="1"/>
    <col min="5" max="6" width="6.625" style="1" customWidth="1"/>
    <col min="7" max="7" width="5.625" style="1" customWidth="1"/>
    <col min="8" max="8" width="10.625" style="1" customWidth="1"/>
    <col min="9" max="9" width="9" style="1"/>
    <col min="10" max="10" width="13.625" style="1" customWidth="1"/>
    <col min="11" max="11" width="3.625" style="1" customWidth="1"/>
    <col min="12" max="12" width="13.625" style="1" customWidth="1"/>
    <col min="13" max="13" width="3.625" style="1" customWidth="1"/>
    <col min="14" max="14" width="40.625" style="1" customWidth="1"/>
    <col min="15" max="16384" width="9" style="1"/>
  </cols>
  <sheetData>
    <row r="1" spans="1:15" ht="16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6.5" customHeight="1" x14ac:dyDescent="0.15">
      <c r="A2" s="4"/>
      <c r="B2" s="63" t="s">
        <v>27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4"/>
    </row>
    <row r="3" spans="1:15" ht="16.5" customHeight="1" x14ac:dyDescent="0.15">
      <c r="A3" s="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"/>
    </row>
    <row r="4" spans="1:15" ht="16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6.5" customHeight="1" x14ac:dyDescent="0.15">
      <c r="A5" s="4"/>
      <c r="B5" s="58" t="s">
        <v>28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4"/>
    </row>
    <row r="6" spans="1:15" ht="16.5" customHeight="1" x14ac:dyDescent="0.15">
      <c r="A6" s="4"/>
      <c r="B6" s="52" t="s">
        <v>29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4"/>
    </row>
    <row r="7" spans="1:15" ht="16.5" customHeight="1" x14ac:dyDescent="0.15">
      <c r="A7" s="4"/>
      <c r="B7" s="52" t="s">
        <v>30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4"/>
    </row>
    <row r="8" spans="1:15" ht="16.5" customHeight="1" x14ac:dyDescent="0.15">
      <c r="A8" s="4"/>
      <c r="B8" s="52" t="s">
        <v>31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4"/>
    </row>
    <row r="9" spans="1:15" ht="16.5" customHeight="1" x14ac:dyDescent="0.15">
      <c r="A9" s="4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4"/>
    </row>
    <row r="10" spans="1:15" ht="16.5" customHeight="1" x14ac:dyDescent="0.15">
      <c r="A10" s="4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4"/>
    </row>
    <row r="11" spans="1:15" ht="16.5" customHeight="1" x14ac:dyDescent="0.15">
      <c r="A11" s="4"/>
      <c r="B11" s="55" t="s">
        <v>33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  <c r="O11" s="4"/>
    </row>
    <row r="12" spans="1:15" ht="16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6.5" customHeight="1" x14ac:dyDescent="0.15">
      <c r="A13" s="4"/>
      <c r="B13" s="58" t="s">
        <v>34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4"/>
    </row>
    <row r="14" spans="1:15" ht="16.5" customHeight="1" x14ac:dyDescent="0.15">
      <c r="A14" s="4"/>
      <c r="B14" s="5"/>
      <c r="C14" s="39"/>
      <c r="D14" s="61" t="s">
        <v>35</v>
      </c>
      <c r="E14" s="47"/>
      <c r="F14" s="47"/>
      <c r="G14" s="47"/>
      <c r="H14" s="47"/>
      <c r="I14" s="47"/>
      <c r="J14" s="47"/>
      <c r="K14" s="47"/>
      <c r="L14" s="47"/>
      <c r="M14" s="47"/>
      <c r="N14" s="62"/>
      <c r="O14" s="4"/>
    </row>
    <row r="15" spans="1:15" ht="16.5" customHeight="1" x14ac:dyDescent="0.15">
      <c r="A15" s="4"/>
      <c r="B15" s="5"/>
      <c r="C15" s="40"/>
      <c r="D15" s="41"/>
      <c r="E15" s="4"/>
      <c r="F15" s="4"/>
      <c r="G15" s="40"/>
      <c r="H15" s="41"/>
      <c r="I15" s="4"/>
      <c r="J15" s="42"/>
      <c r="K15" s="4"/>
      <c r="L15" s="43"/>
      <c r="M15" s="4"/>
      <c r="N15" s="6"/>
      <c r="O15" s="4"/>
    </row>
    <row r="16" spans="1:15" ht="16.5" customHeight="1" x14ac:dyDescent="0.15">
      <c r="A16" s="4"/>
      <c r="B16" s="5"/>
      <c r="C16" s="44"/>
      <c r="D16" s="61" t="s">
        <v>36</v>
      </c>
      <c r="E16" s="47"/>
      <c r="F16" s="47"/>
      <c r="G16" s="47"/>
      <c r="H16" s="47"/>
      <c r="I16" s="47"/>
      <c r="J16" s="47"/>
      <c r="K16" s="47"/>
      <c r="L16" s="47"/>
      <c r="M16" s="47"/>
      <c r="N16" s="62"/>
      <c r="O16" s="4"/>
    </row>
    <row r="17" spans="1:15" ht="16.5" customHeight="1" x14ac:dyDescent="0.15">
      <c r="A17" s="4"/>
      <c r="B17" s="5"/>
      <c r="C17" s="4"/>
      <c r="D17" s="4"/>
      <c r="E17" s="4"/>
      <c r="F17" s="4"/>
      <c r="G17" s="4"/>
      <c r="H17" s="4"/>
      <c r="I17" s="4"/>
      <c r="J17" s="42"/>
      <c r="K17" s="4"/>
      <c r="L17" s="42"/>
      <c r="M17" s="4"/>
      <c r="N17" s="6"/>
      <c r="O17" s="4"/>
    </row>
    <row r="18" spans="1:15" ht="16.5" customHeight="1" x14ac:dyDescent="0.15">
      <c r="A18" s="4"/>
      <c r="B18" s="52" t="s">
        <v>37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4"/>
      <c r="O18" s="4"/>
    </row>
    <row r="19" spans="1:15" ht="16.5" customHeight="1" x14ac:dyDescent="0.15">
      <c r="A19" s="4"/>
      <c r="B19" s="52" t="s">
        <v>38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  <c r="O19" s="4"/>
    </row>
    <row r="20" spans="1:15" ht="16.5" customHeight="1" x14ac:dyDescent="0.15">
      <c r="A20" s="4"/>
      <c r="B20" s="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3"/>
      <c r="O20" s="4"/>
    </row>
    <row r="21" spans="1:15" ht="16.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ht="16.5" customHeight="1" x14ac:dyDescent="0.15">
      <c r="A22" s="4"/>
      <c r="B22" s="7" t="s">
        <v>9</v>
      </c>
      <c r="C22" s="7"/>
      <c r="D22" s="46" t="s">
        <v>11</v>
      </c>
      <c r="E22" s="47"/>
      <c r="F22" s="47"/>
      <c r="G22" s="47"/>
      <c r="H22" s="8">
        <v>8</v>
      </c>
      <c r="I22" s="7" t="s">
        <v>22</v>
      </c>
      <c r="J22" s="7"/>
      <c r="K22" s="7"/>
      <c r="L22" s="7"/>
      <c r="M22" s="7"/>
      <c r="N22" s="7"/>
      <c r="O22" s="4"/>
    </row>
    <row r="23" spans="1:15" ht="16.5" customHeight="1" x14ac:dyDescent="0.15">
      <c r="A23" s="4"/>
      <c r="B23" s="7" t="s">
        <v>26</v>
      </c>
      <c r="C23" s="7"/>
      <c r="D23" s="46" t="s">
        <v>23</v>
      </c>
      <c r="E23" s="47"/>
      <c r="F23" s="47"/>
      <c r="G23" s="47"/>
      <c r="H23" s="9">
        <v>8</v>
      </c>
      <c r="I23" s="7" t="s">
        <v>24</v>
      </c>
      <c r="J23" s="7"/>
      <c r="K23" s="7"/>
      <c r="L23" s="7"/>
      <c r="M23" s="7"/>
      <c r="N23" s="7"/>
      <c r="O23" s="4"/>
    </row>
    <row r="24" spans="1:15" ht="16.5" customHeight="1" x14ac:dyDescent="0.15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/>
    </row>
    <row r="25" spans="1:15" ht="16.5" customHeight="1" x14ac:dyDescent="0.15">
      <c r="A25" s="4"/>
      <c r="B25" s="48" t="s">
        <v>18</v>
      </c>
      <c r="C25" s="49"/>
      <c r="D25" s="49"/>
      <c r="E25" s="49"/>
      <c r="F25" s="49"/>
      <c r="G25" s="49"/>
      <c r="H25" s="49"/>
      <c r="I25" s="49"/>
      <c r="J25" s="50" t="s">
        <v>16</v>
      </c>
      <c r="K25" s="51"/>
      <c r="L25" s="48" t="s">
        <v>17</v>
      </c>
      <c r="M25" s="49"/>
      <c r="N25" s="10" t="s">
        <v>21</v>
      </c>
      <c r="O25" s="4"/>
    </row>
    <row r="26" spans="1:15" ht="16.5" customHeight="1" x14ac:dyDescent="0.15">
      <c r="A26" s="4"/>
      <c r="B26" s="11" t="s">
        <v>25</v>
      </c>
      <c r="C26" s="12" t="s">
        <v>5</v>
      </c>
      <c r="D26" s="13">
        <v>5</v>
      </c>
      <c r="E26" s="14" t="s">
        <v>6</v>
      </c>
      <c r="F26" s="14" t="s">
        <v>7</v>
      </c>
      <c r="G26" s="12" t="s">
        <v>8</v>
      </c>
      <c r="H26" s="13">
        <v>1</v>
      </c>
      <c r="I26" s="15" t="s">
        <v>6</v>
      </c>
      <c r="J26" s="36">
        <f>ROUNDUP(J28*L26/L28,0)</f>
        <v>507</v>
      </c>
      <c r="K26" s="16" t="s">
        <v>2</v>
      </c>
      <c r="L26" s="17">
        <f>ROUNDUP(D26*H26,0)</f>
        <v>5</v>
      </c>
      <c r="M26" s="15" t="s">
        <v>0</v>
      </c>
      <c r="N26" s="18"/>
      <c r="O26" s="4"/>
    </row>
    <row r="27" spans="1:15" ht="16.5" customHeight="1" x14ac:dyDescent="0.15">
      <c r="A27" s="4"/>
      <c r="B27" s="19" t="s">
        <v>3</v>
      </c>
      <c r="C27" s="20" t="s">
        <v>5</v>
      </c>
      <c r="D27" s="21">
        <v>0.64</v>
      </c>
      <c r="E27" s="22" t="s">
        <v>6</v>
      </c>
      <c r="F27" s="22" t="s">
        <v>7</v>
      </c>
      <c r="G27" s="20" t="s">
        <v>8</v>
      </c>
      <c r="H27" s="21">
        <v>0.23</v>
      </c>
      <c r="I27" s="23" t="s">
        <v>6</v>
      </c>
      <c r="J27" s="37">
        <f>ROUNDUP(J28*L27/L28,0)</f>
        <v>15</v>
      </c>
      <c r="K27" s="25" t="s">
        <v>2</v>
      </c>
      <c r="L27" s="26">
        <f>ROUNDUP(D27*H27,3)</f>
        <v>0.14799999999999999</v>
      </c>
      <c r="M27" s="23" t="s">
        <v>0</v>
      </c>
      <c r="N27" s="27" t="s">
        <v>15</v>
      </c>
      <c r="O27" s="4"/>
    </row>
    <row r="28" spans="1:15" ht="16.5" customHeight="1" x14ac:dyDescent="0.15">
      <c r="A28" s="4"/>
      <c r="B28" s="19" t="s">
        <v>4</v>
      </c>
      <c r="C28" s="22"/>
      <c r="D28" s="22"/>
      <c r="E28" s="22"/>
      <c r="F28" s="22"/>
      <c r="G28" s="22"/>
      <c r="H28" s="22"/>
      <c r="I28" s="23"/>
      <c r="J28" s="37">
        <f>ROUNDUP(J29/30*1000,0)</f>
        <v>334</v>
      </c>
      <c r="K28" s="25" t="s">
        <v>2</v>
      </c>
      <c r="L28" s="28">
        <v>3.3</v>
      </c>
      <c r="M28" s="23" t="s">
        <v>0</v>
      </c>
      <c r="N28" s="27"/>
      <c r="O28" s="4"/>
    </row>
    <row r="29" spans="1:15" ht="16.5" customHeight="1" x14ac:dyDescent="0.15">
      <c r="A29" s="4"/>
      <c r="B29" s="19" t="s">
        <v>12</v>
      </c>
      <c r="C29" s="22"/>
      <c r="D29" s="22"/>
      <c r="E29" s="22"/>
      <c r="F29" s="22"/>
      <c r="G29" s="22"/>
      <c r="H29" s="22"/>
      <c r="I29" s="23"/>
      <c r="J29" s="37">
        <f>ROUNDUP(J30/10,0)</f>
        <v>10</v>
      </c>
      <c r="K29" s="29" t="s">
        <v>1</v>
      </c>
      <c r="L29" s="24">
        <v>99</v>
      </c>
      <c r="M29" s="23" t="s">
        <v>0</v>
      </c>
      <c r="N29" s="27"/>
      <c r="O29" s="4"/>
    </row>
    <row r="30" spans="1:15" ht="16.5" customHeight="1" x14ac:dyDescent="0.15">
      <c r="A30" s="4"/>
      <c r="B30" s="19" t="s">
        <v>13</v>
      </c>
      <c r="C30" s="22"/>
      <c r="D30" s="22"/>
      <c r="E30" s="22"/>
      <c r="F30" s="22"/>
      <c r="G30" s="22"/>
      <c r="H30" s="22"/>
      <c r="I30" s="23"/>
      <c r="J30" s="37">
        <f>ROUNDUP(H22/(H23/100),0)</f>
        <v>100</v>
      </c>
      <c r="K30" s="29" t="s">
        <v>1</v>
      </c>
      <c r="L30" s="24">
        <v>990</v>
      </c>
      <c r="M30" s="23" t="s">
        <v>0</v>
      </c>
      <c r="N30" s="27" t="s">
        <v>14</v>
      </c>
      <c r="O30" s="4"/>
    </row>
    <row r="31" spans="1:15" ht="16.5" customHeight="1" x14ac:dyDescent="0.15">
      <c r="A31" s="4"/>
      <c r="B31" s="30" t="s">
        <v>20</v>
      </c>
      <c r="C31" s="31"/>
      <c r="D31" s="31"/>
      <c r="E31" s="31"/>
      <c r="F31" s="31"/>
      <c r="G31" s="31"/>
      <c r="H31" s="31"/>
      <c r="I31" s="32"/>
      <c r="J31" s="38">
        <f>ROUNDUP(J30*10,0)</f>
        <v>1000</v>
      </c>
      <c r="K31" s="34" t="s">
        <v>1</v>
      </c>
      <c r="L31" s="33">
        <v>9900</v>
      </c>
      <c r="M31" s="32" t="s">
        <v>0</v>
      </c>
      <c r="N31" s="35"/>
      <c r="O31" s="4"/>
    </row>
    <row r="32" spans="1:15" ht="16.5" customHeight="1" x14ac:dyDescent="0.15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4"/>
    </row>
    <row r="33" spans="1:15" ht="16.5" customHeight="1" x14ac:dyDescent="0.15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4"/>
    </row>
    <row r="34" spans="1:15" ht="16.5" customHeight="1" x14ac:dyDescent="0.15">
      <c r="A34" s="4"/>
      <c r="B34" s="7" t="s">
        <v>10</v>
      </c>
      <c r="C34" s="7"/>
      <c r="D34" s="46" t="s">
        <v>11</v>
      </c>
      <c r="E34" s="47"/>
      <c r="F34" s="47"/>
      <c r="G34" s="47"/>
      <c r="H34" s="8">
        <v>3</v>
      </c>
      <c r="I34" s="7" t="s">
        <v>22</v>
      </c>
      <c r="J34" s="7"/>
      <c r="K34" s="7"/>
      <c r="L34" s="7"/>
      <c r="M34" s="7"/>
      <c r="N34" s="7"/>
      <c r="O34" s="4"/>
    </row>
    <row r="35" spans="1:15" ht="16.5" customHeight="1" x14ac:dyDescent="0.15">
      <c r="A35" s="4"/>
      <c r="B35" s="7" t="s">
        <v>26</v>
      </c>
      <c r="C35" s="7"/>
      <c r="D35" s="46" t="s">
        <v>23</v>
      </c>
      <c r="E35" s="47"/>
      <c r="F35" s="47"/>
      <c r="G35" s="47"/>
      <c r="H35" s="9">
        <v>8</v>
      </c>
      <c r="I35" s="7" t="s">
        <v>24</v>
      </c>
      <c r="J35" s="7"/>
      <c r="K35" s="7"/>
      <c r="L35" s="7"/>
      <c r="M35" s="7"/>
      <c r="N35" s="7"/>
      <c r="O35" s="4"/>
    </row>
    <row r="36" spans="1:15" ht="16.5" customHeight="1" x14ac:dyDescent="0.15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4"/>
    </row>
    <row r="37" spans="1:15" ht="16.5" customHeight="1" x14ac:dyDescent="0.15">
      <c r="A37" s="4"/>
      <c r="B37" s="48" t="s">
        <v>18</v>
      </c>
      <c r="C37" s="49"/>
      <c r="D37" s="49"/>
      <c r="E37" s="49"/>
      <c r="F37" s="49"/>
      <c r="G37" s="49"/>
      <c r="H37" s="49"/>
      <c r="I37" s="49"/>
      <c r="J37" s="50" t="s">
        <v>16</v>
      </c>
      <c r="K37" s="51"/>
      <c r="L37" s="48" t="s">
        <v>17</v>
      </c>
      <c r="M37" s="49"/>
      <c r="N37" s="10" t="s">
        <v>21</v>
      </c>
      <c r="O37" s="4"/>
    </row>
    <row r="38" spans="1:15" ht="16.5" customHeight="1" x14ac:dyDescent="0.15">
      <c r="A38" s="4"/>
      <c r="B38" s="11" t="s">
        <v>19</v>
      </c>
      <c r="C38" s="12" t="s">
        <v>5</v>
      </c>
      <c r="D38" s="13">
        <v>5</v>
      </c>
      <c r="E38" s="14" t="s">
        <v>6</v>
      </c>
      <c r="F38" s="14" t="s">
        <v>7</v>
      </c>
      <c r="G38" s="12" t="s">
        <v>8</v>
      </c>
      <c r="H38" s="13">
        <v>1</v>
      </c>
      <c r="I38" s="15" t="s">
        <v>6</v>
      </c>
      <c r="J38" s="36">
        <f>ROUNDUP(J40*L38/L40,0)</f>
        <v>204</v>
      </c>
      <c r="K38" s="16" t="s">
        <v>2</v>
      </c>
      <c r="L38" s="17">
        <f>ROUNDUP(D38*H38,0)</f>
        <v>5</v>
      </c>
      <c r="M38" s="15" t="s">
        <v>0</v>
      </c>
      <c r="N38" s="18"/>
      <c r="O38" s="4"/>
    </row>
    <row r="39" spans="1:15" ht="16.5" customHeight="1" x14ac:dyDescent="0.15">
      <c r="A39" s="4"/>
      <c r="B39" s="19" t="s">
        <v>3</v>
      </c>
      <c r="C39" s="20" t="s">
        <v>5</v>
      </c>
      <c r="D39" s="21">
        <v>0.64</v>
      </c>
      <c r="E39" s="22" t="s">
        <v>6</v>
      </c>
      <c r="F39" s="22" t="s">
        <v>7</v>
      </c>
      <c r="G39" s="20" t="s">
        <v>8</v>
      </c>
      <c r="H39" s="21">
        <v>0.23</v>
      </c>
      <c r="I39" s="23" t="s">
        <v>6</v>
      </c>
      <c r="J39" s="37">
        <f>ROUNDUP(J40*L39/L40,0)</f>
        <v>7</v>
      </c>
      <c r="K39" s="25" t="s">
        <v>2</v>
      </c>
      <c r="L39" s="26">
        <f>ROUNDUP(D39*H39,3)</f>
        <v>0.14799999999999999</v>
      </c>
      <c r="M39" s="23" t="s">
        <v>0</v>
      </c>
      <c r="N39" s="27" t="s">
        <v>15</v>
      </c>
      <c r="O39" s="4"/>
    </row>
    <row r="40" spans="1:15" ht="16.5" customHeight="1" x14ac:dyDescent="0.15">
      <c r="A40" s="4"/>
      <c r="B40" s="19" t="s">
        <v>4</v>
      </c>
      <c r="C40" s="22"/>
      <c r="D40" s="22"/>
      <c r="E40" s="22"/>
      <c r="F40" s="22"/>
      <c r="G40" s="22"/>
      <c r="H40" s="22"/>
      <c r="I40" s="23"/>
      <c r="J40" s="37">
        <f>ROUNDUP(J41/30*1000,0)</f>
        <v>134</v>
      </c>
      <c r="K40" s="25" t="s">
        <v>2</v>
      </c>
      <c r="L40" s="28">
        <v>3.3</v>
      </c>
      <c r="M40" s="23" t="s">
        <v>0</v>
      </c>
      <c r="N40" s="27"/>
      <c r="O40" s="4"/>
    </row>
    <row r="41" spans="1:15" ht="16.5" customHeight="1" x14ac:dyDescent="0.15">
      <c r="A41" s="4"/>
      <c r="B41" s="19" t="s">
        <v>12</v>
      </c>
      <c r="C41" s="22"/>
      <c r="D41" s="22"/>
      <c r="E41" s="22"/>
      <c r="F41" s="22"/>
      <c r="G41" s="22"/>
      <c r="H41" s="22"/>
      <c r="I41" s="23"/>
      <c r="J41" s="37">
        <f>ROUNDUP(J42/10,0)</f>
        <v>4</v>
      </c>
      <c r="K41" s="29" t="s">
        <v>1</v>
      </c>
      <c r="L41" s="24">
        <v>99</v>
      </c>
      <c r="M41" s="23" t="s">
        <v>0</v>
      </c>
      <c r="N41" s="27"/>
      <c r="O41" s="4"/>
    </row>
    <row r="42" spans="1:15" ht="16.5" customHeight="1" x14ac:dyDescent="0.15">
      <c r="A42" s="4"/>
      <c r="B42" s="19" t="s">
        <v>13</v>
      </c>
      <c r="C42" s="22"/>
      <c r="D42" s="22"/>
      <c r="E42" s="22"/>
      <c r="F42" s="22"/>
      <c r="G42" s="22"/>
      <c r="H42" s="22"/>
      <c r="I42" s="23"/>
      <c r="J42" s="37">
        <f>ROUNDUP(H34/(H35/100),0)</f>
        <v>38</v>
      </c>
      <c r="K42" s="29" t="s">
        <v>1</v>
      </c>
      <c r="L42" s="24">
        <v>990</v>
      </c>
      <c r="M42" s="23" t="s">
        <v>0</v>
      </c>
      <c r="N42" s="27" t="s">
        <v>14</v>
      </c>
      <c r="O42" s="4"/>
    </row>
    <row r="43" spans="1:15" ht="16.5" customHeight="1" x14ac:dyDescent="0.15">
      <c r="A43" s="4"/>
      <c r="B43" s="30" t="s">
        <v>20</v>
      </c>
      <c r="C43" s="31"/>
      <c r="D43" s="31"/>
      <c r="E43" s="31"/>
      <c r="F43" s="31"/>
      <c r="G43" s="31"/>
      <c r="H43" s="31"/>
      <c r="I43" s="32"/>
      <c r="J43" s="38">
        <f>ROUNDUP(J42*10,0)</f>
        <v>380</v>
      </c>
      <c r="K43" s="34" t="s">
        <v>1</v>
      </c>
      <c r="L43" s="33">
        <v>9900</v>
      </c>
      <c r="M43" s="32" t="s">
        <v>0</v>
      </c>
      <c r="N43" s="35"/>
      <c r="O43" s="4"/>
    </row>
    <row r="44" spans="1:15" ht="16.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</sheetData>
  <mergeCells count="23">
    <mergeCell ref="D16:N16"/>
    <mergeCell ref="B18:N18"/>
    <mergeCell ref="B19:N19"/>
    <mergeCell ref="B9:N9"/>
    <mergeCell ref="B10:N10"/>
    <mergeCell ref="B11:N11"/>
    <mergeCell ref="B13:N13"/>
    <mergeCell ref="D14:N14"/>
    <mergeCell ref="B2:N3"/>
    <mergeCell ref="B5:N5"/>
    <mergeCell ref="B6:N6"/>
    <mergeCell ref="B7:N7"/>
    <mergeCell ref="B8:N8"/>
    <mergeCell ref="D23:G23"/>
    <mergeCell ref="D22:G22"/>
    <mergeCell ref="D34:G34"/>
    <mergeCell ref="D35:G35"/>
    <mergeCell ref="J25:K25"/>
    <mergeCell ref="L25:M25"/>
    <mergeCell ref="J37:K37"/>
    <mergeCell ref="L37:M37"/>
    <mergeCell ref="B25:I25"/>
    <mergeCell ref="B37:I3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このシートの使い方</vt:lpstr>
      <vt:lpstr>施肥量の計算シート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win10-005-desktop</dc:creator>
  <cp:lastModifiedBy>win10-005-desktop</cp:lastModifiedBy>
  <dcterms:created xsi:type="dcterms:W3CDTF">2023-01-09T05:31:39Z</dcterms:created>
  <dcterms:modified xsi:type="dcterms:W3CDTF">2023-01-19T05:58:01Z</dcterms:modified>
</cp:coreProperties>
</file>